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adessogroup.sharepoint.com/sites/Geschftsberichte/Freigegebene Dokumente/General/2023/Q1.23/Satz/"/>
    </mc:Choice>
  </mc:AlternateContent>
  <xr:revisionPtr revIDLastSave="501" documentId="13_ncr:1_{E6BB2B9E-730A-41EB-AE40-423A898D8CD3}" xr6:coauthVersionLast="47" xr6:coauthVersionMax="47" xr10:uidLastSave="{0138FFE0-B83C-4829-86AF-C0BCEC90B4E7}"/>
  <bookViews>
    <workbookView xWindow="0" yWindow="0" windowWidth="30170" windowHeight="24880" xr2:uid="{00000000-000D-0000-FFFF-FFFF00000000}"/>
  </bookViews>
  <sheets>
    <sheet name="Kennzahlen" sheetId="5" r:id="rId1"/>
    <sheet name="Bilanz" sheetId="1" r:id="rId2"/>
    <sheet name="GuV" sheetId="2" r:id="rId3"/>
    <sheet name="Cashflow" sheetId="3" r:id="rId4"/>
  </sheets>
  <definedNames>
    <definedName name="_xlnm.Print_Area" localSheetId="1">Bilanz!$A$1:$G$32</definedName>
    <definedName name="_xlnm.Print_Area" localSheetId="3">Cashflow!$A$1:$C$32</definedName>
    <definedName name="_xlnm.Print_Area" localSheetId="2">GuV!$A$1:$C$42</definedName>
    <definedName name="_xlnm.Print_Area" localSheetId="0">Kennzahlen!$A$1:$E$30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F26" i="1"/>
  <c r="G24" i="1"/>
  <c r="F21" i="1"/>
  <c r="F20" i="1"/>
</calcChain>
</file>

<file path=xl/sharedStrings.xml><?xml version="1.0" encoding="utf-8"?>
<sst xmlns="http://schemas.openxmlformats.org/spreadsheetml/2006/main" count="145" uniqueCount="123">
  <si>
    <t>Kennzahlen</t>
  </si>
  <si>
    <t>in T €</t>
  </si>
  <si>
    <t>Veränderung</t>
  </si>
  <si>
    <t>in %</t>
  </si>
  <si>
    <t>Ertragslage</t>
  </si>
  <si>
    <t>Umsatz</t>
  </si>
  <si>
    <t xml:space="preserve">   davon Inland</t>
  </si>
  <si>
    <t xml:space="preserve">   davon Ausland</t>
  </si>
  <si>
    <t>EBITDA</t>
  </si>
  <si>
    <t>EBITDA-Marge (in %)</t>
  </si>
  <si>
    <t>Konzernergebnis</t>
  </si>
  <si>
    <t>Bilanz</t>
  </si>
  <si>
    <t>Bilanzsumme</t>
  </si>
  <si>
    <t>Eigenkapital</t>
  </si>
  <si>
    <t>Eigenkapitalquote (in %)</t>
  </si>
  <si>
    <t>Liquide Mittel</t>
  </si>
  <si>
    <t>Nettoliquidität</t>
  </si>
  <si>
    <t>Mitarbeitende</t>
  </si>
  <si>
    <t>Mitarbeitende (FTE)</t>
  </si>
  <si>
    <t>Rohertrag/Mitarbeitende</t>
  </si>
  <si>
    <t>Aktie</t>
  </si>
  <si>
    <t>Anzahl</t>
  </si>
  <si>
    <t>Kurs zum zum Periodenende (in €)</t>
  </si>
  <si>
    <t>Marktkapitalisierung zum Periodenende (in Mio. €)</t>
  </si>
  <si>
    <t>Ergebnis je Aktie (in €)</t>
  </si>
  <si>
    <t>Konzernbilanz</t>
  </si>
  <si>
    <t xml:space="preserve">Aktiva </t>
  </si>
  <si>
    <t xml:space="preserve">Passiva </t>
  </si>
  <si>
    <t>Langfristige Vermögenswerte</t>
  </si>
  <si>
    <t>Geschäfts- oder Firmenwert</t>
  </si>
  <si>
    <t>Gezeichnetes Kapital</t>
  </si>
  <si>
    <t>Immaterielle Vermögenswerte</t>
  </si>
  <si>
    <t>Kapitalrücklage</t>
  </si>
  <si>
    <t>Sachanlagen</t>
  </si>
  <si>
    <t>Andere Rücklagen</t>
  </si>
  <si>
    <t>Nutzungsrecht Leasing</t>
  </si>
  <si>
    <t>Kumuliertes sonstiges Periodenergebnis</t>
  </si>
  <si>
    <t xml:space="preserve">At-Equity bilanzierte Beteiligungen </t>
  </si>
  <si>
    <t>Nicht beherrschende Anteile</t>
  </si>
  <si>
    <t>Finanzielle Vermögenswerte</t>
  </si>
  <si>
    <t>Sonstige langfristige Vermögenswerte</t>
  </si>
  <si>
    <t>Langfristiges Fremdkapital</t>
  </si>
  <si>
    <t>Aktive latente Steuern</t>
  </si>
  <si>
    <t>Finanzielle Verbindlichkeiten</t>
  </si>
  <si>
    <t>Pensionen und ähnliche Verpflichtungen</t>
  </si>
  <si>
    <t>Kurzfristige Vermögenswerte</t>
  </si>
  <si>
    <t>Rückstellungen</t>
  </si>
  <si>
    <t>Zahlungsmittel und Zahlungsmitteläquivalente</t>
  </si>
  <si>
    <t>Leasingverbindlichkeiten</t>
  </si>
  <si>
    <t>Forderungen aus Lieferungen und Leistungen</t>
  </si>
  <si>
    <t>Passive latente Steuern</t>
  </si>
  <si>
    <t>Vertragsvermögenswerte</t>
  </si>
  <si>
    <t>Forderungen aus Ertragsteuern</t>
  </si>
  <si>
    <t>Kurzfristiges Fremdkapital</t>
  </si>
  <si>
    <t>Sonstige Vermögenswerte</t>
  </si>
  <si>
    <t>Verbindlichkeiten aus Lieferungen und Leistungen</t>
  </si>
  <si>
    <t>Vertragsverbindlichkeiten</t>
  </si>
  <si>
    <t>Verbindlichkeiten aus Ertragsteuern</t>
  </si>
  <si>
    <t>Aktiva, gesamt</t>
  </si>
  <si>
    <t>Passiva, gesamt</t>
  </si>
  <si>
    <t>Konzerngewinn- und Verlustrechnung</t>
  </si>
  <si>
    <t xml:space="preserve">Umsatzerlöse </t>
  </si>
  <si>
    <t xml:space="preserve">Sonstige betriebliche Erträge </t>
  </si>
  <si>
    <t xml:space="preserve">Aktivierte Eigenleistung </t>
  </si>
  <si>
    <t xml:space="preserve">Gesamtleistung </t>
  </si>
  <si>
    <t xml:space="preserve">Materialaufwand </t>
  </si>
  <si>
    <t xml:space="preserve">Personalaufwand </t>
  </si>
  <si>
    <t>Ergebnis aus der Ausbuchung finanzieller Vermögenswerte</t>
  </si>
  <si>
    <t>Ergebnis aus der Veränderung der Wertberichtigung auf zu fortgeführten
Anschaffungskosten bewerteten finanziellen Vermögenswerten</t>
  </si>
  <si>
    <t xml:space="preserve">Sonstige betriebliche Aufwendungen </t>
  </si>
  <si>
    <t xml:space="preserve">Betriebsergebnis vor Abschreibungen (EBITDA) </t>
  </si>
  <si>
    <t>Planmäßige Abschreibungen auf langfristige Vermögenswerte</t>
  </si>
  <si>
    <t xml:space="preserve">Betriebsergebnis (EBIT) </t>
  </si>
  <si>
    <t>Ergebnis aus nach der Equity-Methode bilanzierten Anteilen</t>
  </si>
  <si>
    <t xml:space="preserve">Zinserträge und ähnliche Erträge </t>
  </si>
  <si>
    <t xml:space="preserve">Zinsaufwand und ähnlicher Aufwand </t>
  </si>
  <si>
    <t>Ergebnis vor Steuern (EBT)</t>
  </si>
  <si>
    <t xml:space="preserve">Steuern vom Einkommen und vom Ertrag </t>
  </si>
  <si>
    <t xml:space="preserve">Konzernergebnis </t>
  </si>
  <si>
    <t xml:space="preserve">   davon auf Aktionärinnen und Aktionäre der adesso SE entfallend</t>
  </si>
  <si>
    <t xml:space="preserve">   davon auf nicht beherrschende Anteile entfallend</t>
  </si>
  <si>
    <t>Anzahl der Aktien zum Ende der Periode</t>
  </si>
  <si>
    <t xml:space="preserve">Unverwässertes Ergebnis je Aktie (in €) </t>
  </si>
  <si>
    <t xml:space="preserve">Verwässertes Ergebnis je Aktie (in €) </t>
  </si>
  <si>
    <t>Konzern-Gesamtergebnisrechnung</t>
  </si>
  <si>
    <t>Sonstiges Periodenergebnis, das anschließend in die Gewinn- und Verlustrechnung umgegliedert wird</t>
  </si>
  <si>
    <t>- Währungsumrechnungsdifferenzen</t>
  </si>
  <si>
    <t>Sonstiges Periodenergebnis</t>
  </si>
  <si>
    <t>Gesamtes Ergebnis</t>
  </si>
  <si>
    <t>Ergebnis vor Steuern</t>
  </si>
  <si>
    <t>Finanzergebnis</t>
  </si>
  <si>
    <t>Zahlungsunwirksame Erträge (-) / Aufwendungen (+)</t>
  </si>
  <si>
    <t xml:space="preserve">Veränderung der Pensionsrückstellung </t>
  </si>
  <si>
    <t xml:space="preserve">Veränderung anderer Rückstellungen </t>
  </si>
  <si>
    <t xml:space="preserve">Steuerzahlungen </t>
  </si>
  <si>
    <t xml:space="preserve">Veränderung des Netto-Betriebsvermögens </t>
  </si>
  <si>
    <t xml:space="preserve">Cashflow aus operativer Geschäftstätigkeit </t>
  </si>
  <si>
    <t>Desinvestitionen von finanziellen Vermögenswerten</t>
  </si>
  <si>
    <t>Investitionen in At-Equity bewertete Anteile</t>
  </si>
  <si>
    <t>Investitionen in Sachanlagevermögen</t>
  </si>
  <si>
    <t xml:space="preserve">Investitionen in immaterielle Vermögenswerte </t>
  </si>
  <si>
    <t xml:space="preserve">Investitionen in finanzielle Vermögenswerte </t>
  </si>
  <si>
    <t>Erhaltene Dividenden</t>
  </si>
  <si>
    <t>Erhaltene Zinsen</t>
  </si>
  <si>
    <t xml:space="preserve">Cashflow aus der Investitionstätigkeit </t>
  </si>
  <si>
    <t>Aufnahme von Finanzverbindlichkeiten</t>
  </si>
  <si>
    <t xml:space="preserve">Tilgung finanzieller Verbindlichkeiten </t>
  </si>
  <si>
    <t>Tilgung von Verbindlichkeiten aus Leasing-Verhältnissen</t>
  </si>
  <si>
    <t xml:space="preserve">Gezahlte Zinsen </t>
  </si>
  <si>
    <t xml:space="preserve">Cashflow aus der Finanzierungstätigkeit </t>
  </si>
  <si>
    <t>Wertänderungen bzw. wechselkursbedingte Änderungen des Zahlungsmittelfonds</t>
  </si>
  <si>
    <t xml:space="preserve">Veränderung des Bestandes an Zahlungsmitteln und Zahlungsmitteläquivalenten </t>
  </si>
  <si>
    <t>Bestand der Zahlungsmittel und Zahlungsmitteläquivalente
am Anfang der Periode</t>
  </si>
  <si>
    <t>Bestand der Zahlungsmittel und Zahlungsmitteläquivalente 
am Ende der Periode</t>
  </si>
  <si>
    <t>Q1 2022</t>
  </si>
  <si>
    <t>Q1 2023</t>
  </si>
  <si>
    <t>Sonstige Verbindlichkeiten</t>
  </si>
  <si>
    <t>Erwerb von Tochterunternehmen (abzüglich erworbener Zahlungsmittel)</t>
  </si>
  <si>
    <t>Konzern-Kapitalflussrechnung</t>
  </si>
  <si>
    <t>Abschreibungen auf Sachanlagevermögen</t>
  </si>
  <si>
    <t>Abschreibungen auf Nutzungsrecht Leasing</t>
  </si>
  <si>
    <t>Abschreibungen auf immaterielle Vermögenswerte aus Unternehmenserwerben</t>
  </si>
  <si>
    <t>Abschreibungen auf übrige immaterielle Vermögenswerte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</si>
</sst>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medium">
        <color rgb="FF877C75"/>
      </top>
      <bottom style="thin">
        <color rgb="FF877C75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3" fontId="1" fillId="0" borderId="1" xfId="0" applyNumberFormat="1" applyFont="1" applyBorder="1"/>
    <xf numFmtId="0" fontId="2" fillId="0" borderId="0" xfId="0" applyFont="1"/>
    <xf numFmtId="3" fontId="1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0" fillId="2" borderId="1" xfId="0" applyFill="1" applyBorder="1"/>
    <xf numFmtId="0" fontId="6" fillId="0" borderId="0" xfId="0" applyFont="1"/>
    <xf numFmtId="164" fontId="3" fillId="0" borderId="0" xfId="1" applyFont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3" fontId="0" fillId="2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Border="1"/>
    <xf numFmtId="1" fontId="0" fillId="0" borderId="1" xfId="0" applyNumberFormat="1" applyBorder="1"/>
    <xf numFmtId="3" fontId="0" fillId="2" borderId="0" xfId="0" applyNumberFormat="1" applyFill="1"/>
    <xf numFmtId="2" fontId="0" fillId="2" borderId="1" xfId="0" applyNumberFormat="1" applyFill="1" applyBorder="1"/>
    <xf numFmtId="2" fontId="0" fillId="0" borderId="1" xfId="0" applyNumberFormat="1" applyBorder="1"/>
    <xf numFmtId="166" fontId="0" fillId="0" borderId="1" xfId="0" applyNumberFormat="1" applyBorder="1"/>
    <xf numFmtId="4" fontId="0" fillId="0" borderId="1" xfId="0" applyNumberFormat="1" applyBorder="1"/>
    <xf numFmtId="3" fontId="4" fillId="0" borderId="1" xfId="0" applyNumberFormat="1" applyFont="1" applyBorder="1"/>
    <xf numFmtId="14" fontId="1" fillId="2" borderId="1" xfId="0" applyNumberFormat="1" applyFont="1" applyFill="1" applyBorder="1"/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wrapText="1"/>
    </xf>
    <xf numFmtId="3" fontId="10" fillId="0" borderId="1" xfId="0" applyNumberFormat="1" applyFont="1" applyBorder="1"/>
    <xf numFmtId="3" fontId="10" fillId="2" borderId="1" xfId="0" applyNumberFormat="1" applyFont="1" applyFill="1" applyBorder="1"/>
    <xf numFmtId="3" fontId="4" fillId="2" borderId="1" xfId="0" applyNumberFormat="1" applyFont="1" applyFill="1" applyBorder="1"/>
    <xf numFmtId="0" fontId="9" fillId="0" borderId="1" xfId="0" applyFont="1" applyBorder="1"/>
    <xf numFmtId="3" fontId="1" fillId="2" borderId="0" xfId="0" applyNumberFormat="1" applyFont="1" applyFill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0" fillId="0" borderId="1" xfId="0" quotePrefix="1" applyBorder="1"/>
    <xf numFmtId="165" fontId="0" fillId="0" borderId="0" xfId="0" applyNumberFormat="1"/>
    <xf numFmtId="4" fontId="1" fillId="0" borderId="1" xfId="0" applyNumberFormat="1" applyFont="1" applyBorder="1" applyAlignment="1">
      <alignment horizontal="right"/>
    </xf>
    <xf numFmtId="166" fontId="0" fillId="2" borderId="1" xfId="0" applyNumberFormat="1" applyFill="1" applyBorder="1"/>
    <xf numFmtId="1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/>
    <xf numFmtId="3" fontId="11" fillId="0" borderId="1" xfId="0" applyNumberFormat="1" applyFont="1" applyBorder="1"/>
    <xf numFmtId="0" fontId="0" fillId="0" borderId="1" xfId="0" applyFont="1" applyBorder="1"/>
    <xf numFmtId="3" fontId="0" fillId="0" borderId="1" xfId="0" applyNumberFormat="1" applyFill="1" applyBorder="1"/>
  </cellXfs>
  <cellStyles count="23">
    <cellStyle name="Komma" xfId="1" builtinId="3"/>
    <cellStyle name="Komma 2" xfId="3" xr:uid="{00000000-0005-0000-0000-000001000000}"/>
    <cellStyle name="Komma 2 2" xfId="5" xr:uid="{00000000-0005-0000-0000-000002000000}"/>
    <cellStyle name="Komma 2 2 2" xfId="13" xr:uid="{00000000-0005-0000-0000-000003000000}"/>
    <cellStyle name="Komma 2 2 3" xfId="17" xr:uid="{00000000-0005-0000-0000-000004000000}"/>
    <cellStyle name="Komma 2 2 4" xfId="22" xr:uid="{00000000-0005-0000-0000-000005000000}"/>
    <cellStyle name="Komma 2 3" xfId="11" xr:uid="{00000000-0005-0000-0000-000006000000}"/>
    <cellStyle name="Komma 2 4" xfId="15" xr:uid="{00000000-0005-0000-0000-000007000000}"/>
    <cellStyle name="Komma 2 5" xfId="20" xr:uid="{00000000-0005-0000-0000-000008000000}"/>
    <cellStyle name="Komma 3" xfId="2" xr:uid="{00000000-0005-0000-0000-000009000000}"/>
    <cellStyle name="Komma 3 2" xfId="12" xr:uid="{00000000-0005-0000-0000-00000A000000}"/>
    <cellStyle name="Komma 3 3" xfId="16" xr:uid="{00000000-0005-0000-0000-00000B000000}"/>
    <cellStyle name="Komma 3 4" xfId="21" xr:uid="{00000000-0005-0000-0000-00000C000000}"/>
    <cellStyle name="Komma 4" xfId="4" xr:uid="{00000000-0005-0000-0000-00000D000000}"/>
    <cellStyle name="Komma 4 2" xfId="10" xr:uid="{00000000-0005-0000-0000-00000E000000}"/>
    <cellStyle name="Komma 4 3" xfId="14" xr:uid="{00000000-0005-0000-0000-00000F000000}"/>
    <cellStyle name="Komma 4 4" xfId="19" xr:uid="{00000000-0005-0000-0000-000010000000}"/>
    <cellStyle name="Komma 5" xfId="9" xr:uid="{00000000-0005-0000-0000-000011000000}"/>
    <cellStyle name="Komma 6" xfId="18" xr:uid="{00000000-0005-0000-0000-000012000000}"/>
    <cellStyle name="Normal" xfId="6" xr:uid="{00000000-0005-0000-0000-000013000000}"/>
    <cellStyle name="Standard" xfId="0" builtinId="0"/>
    <cellStyle name="Standard 2" xfId="7" xr:uid="{00000000-0005-0000-0000-000015000000}"/>
    <cellStyle name="Standard 3" xfId="8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/>
  </sheetViews>
  <sheetFormatPr baseColWidth="10" defaultColWidth="11.453125" defaultRowHeight="14.5" x14ac:dyDescent="0.35"/>
  <cols>
    <col min="1" max="1" width="32.7265625" customWidth="1"/>
    <col min="2" max="5" width="12.7265625" customWidth="1"/>
  </cols>
  <sheetData>
    <row r="1" spans="1:10" ht="17" x14ac:dyDescent="0.4">
      <c r="A1" s="10" t="s">
        <v>0</v>
      </c>
      <c r="B1" s="10"/>
      <c r="C1" s="11"/>
      <c r="D1" s="11"/>
      <c r="E1" s="11"/>
    </row>
    <row r="2" spans="1:10" ht="17" x14ac:dyDescent="0.4">
      <c r="A2" s="10"/>
      <c r="B2" s="10"/>
      <c r="C2" s="11"/>
      <c r="D2" s="11"/>
      <c r="E2" s="11"/>
    </row>
    <row r="3" spans="1:10" x14ac:dyDescent="0.35">
      <c r="A3" s="16" t="s">
        <v>1</v>
      </c>
      <c r="B3" s="48" t="s">
        <v>115</v>
      </c>
      <c r="C3" s="5" t="s">
        <v>114</v>
      </c>
      <c r="D3" s="16" t="s">
        <v>2</v>
      </c>
      <c r="E3" s="16" t="s">
        <v>3</v>
      </c>
    </row>
    <row r="4" spans="1:10" x14ac:dyDescent="0.35">
      <c r="A4" s="12" t="s">
        <v>4</v>
      </c>
      <c r="B4" s="13"/>
      <c r="C4" s="6"/>
    </row>
    <row r="5" spans="1:10" x14ac:dyDescent="0.35">
      <c r="A5" s="6" t="s">
        <v>5</v>
      </c>
      <c r="B5" s="21">
        <v>276242</v>
      </c>
      <c r="C5" s="18">
        <v>209767</v>
      </c>
      <c r="D5" s="18">
        <v>66475</v>
      </c>
      <c r="E5" s="18">
        <v>32</v>
      </c>
      <c r="H5" s="1"/>
      <c r="I5" s="1"/>
      <c r="J5" s="1"/>
    </row>
    <row r="6" spans="1:10" x14ac:dyDescent="0.35">
      <c r="A6" s="6" t="s">
        <v>6</v>
      </c>
      <c r="B6" s="21">
        <v>224522</v>
      </c>
      <c r="C6" s="54">
        <v>174392</v>
      </c>
      <c r="D6" s="54">
        <v>50130</v>
      </c>
      <c r="E6" s="54">
        <v>29</v>
      </c>
      <c r="H6" s="1"/>
      <c r="I6" s="1"/>
      <c r="J6" s="1"/>
    </row>
    <row r="7" spans="1:10" x14ac:dyDescent="0.35">
      <c r="A7" s="6" t="s">
        <v>7</v>
      </c>
      <c r="B7" s="21">
        <v>51720</v>
      </c>
      <c r="C7" s="54">
        <v>35375</v>
      </c>
      <c r="D7" s="54">
        <v>16345</v>
      </c>
      <c r="E7" s="54">
        <v>46</v>
      </c>
      <c r="H7" s="1"/>
      <c r="I7" s="1"/>
      <c r="J7" s="1"/>
    </row>
    <row r="8" spans="1:10" x14ac:dyDescent="0.35">
      <c r="A8" s="6" t="s">
        <v>8</v>
      </c>
      <c r="B8" s="21">
        <v>17914</v>
      </c>
      <c r="C8" s="18">
        <v>27879</v>
      </c>
      <c r="D8" s="18">
        <v>-9965</v>
      </c>
      <c r="E8" s="18">
        <v>-36</v>
      </c>
      <c r="H8" s="1"/>
      <c r="I8" s="1"/>
      <c r="J8" s="1"/>
    </row>
    <row r="9" spans="1:10" x14ac:dyDescent="0.35">
      <c r="A9" s="6" t="s">
        <v>9</v>
      </c>
      <c r="B9" s="22">
        <v>6.5</v>
      </c>
      <c r="C9" s="23">
        <v>13.3</v>
      </c>
      <c r="D9" s="28">
        <v>-6.8000000000000007</v>
      </c>
      <c r="E9" s="18">
        <v>-51</v>
      </c>
    </row>
    <row r="10" spans="1:10" x14ac:dyDescent="0.35">
      <c r="A10" s="6" t="s">
        <v>10</v>
      </c>
      <c r="B10" s="21">
        <v>2018</v>
      </c>
      <c r="C10" s="18">
        <v>12526</v>
      </c>
      <c r="D10" s="18">
        <v>-10508</v>
      </c>
      <c r="E10" s="18">
        <v>-84</v>
      </c>
      <c r="I10" s="1"/>
      <c r="J10" s="1"/>
    </row>
    <row r="11" spans="1:10" x14ac:dyDescent="0.35">
      <c r="B11" s="25"/>
      <c r="C11" s="1"/>
      <c r="D11" s="18"/>
      <c r="E11" s="18"/>
    </row>
    <row r="12" spans="1:10" x14ac:dyDescent="0.35">
      <c r="A12" s="12" t="s">
        <v>11</v>
      </c>
      <c r="B12" s="13"/>
      <c r="C12" s="6"/>
      <c r="D12" s="18"/>
      <c r="E12" s="18"/>
    </row>
    <row r="13" spans="1:10" x14ac:dyDescent="0.35">
      <c r="A13" s="6" t="s">
        <v>12</v>
      </c>
      <c r="B13" s="21">
        <v>668654</v>
      </c>
      <c r="C13" s="18">
        <v>579298</v>
      </c>
      <c r="D13" s="18">
        <v>89356</v>
      </c>
      <c r="E13" s="18">
        <v>15</v>
      </c>
      <c r="H13" s="1"/>
      <c r="I13" s="1"/>
      <c r="J13" s="1"/>
    </row>
    <row r="14" spans="1:10" x14ac:dyDescent="0.35">
      <c r="A14" s="6" t="s">
        <v>13</v>
      </c>
      <c r="B14" s="21">
        <v>216902</v>
      </c>
      <c r="C14" s="18">
        <v>209566</v>
      </c>
      <c r="D14" s="18">
        <v>7336</v>
      </c>
      <c r="E14" s="18">
        <v>4</v>
      </c>
      <c r="H14" s="1"/>
      <c r="I14" s="1"/>
    </row>
    <row r="15" spans="1:10" x14ac:dyDescent="0.35">
      <c r="A15" s="6" t="s">
        <v>14</v>
      </c>
      <c r="B15" s="22">
        <v>32.4</v>
      </c>
      <c r="C15" s="23">
        <v>36.200000000000003</v>
      </c>
      <c r="D15" s="28">
        <v>-3.7</v>
      </c>
      <c r="E15" s="18">
        <v>-10</v>
      </c>
    </row>
    <row r="16" spans="1:10" x14ac:dyDescent="0.35">
      <c r="A16" s="6" t="s">
        <v>15</v>
      </c>
      <c r="B16" s="21">
        <v>46171</v>
      </c>
      <c r="C16" s="18">
        <v>66948</v>
      </c>
      <c r="D16" s="18">
        <v>-20777</v>
      </c>
      <c r="E16" s="18">
        <v>-31</v>
      </c>
      <c r="H16" s="1"/>
      <c r="I16" s="1"/>
      <c r="J16" s="1"/>
    </row>
    <row r="17" spans="1:10" x14ac:dyDescent="0.35">
      <c r="A17" s="6" t="s">
        <v>16</v>
      </c>
      <c r="B17" s="21">
        <v>-73567</v>
      </c>
      <c r="C17" s="18">
        <v>-8186</v>
      </c>
      <c r="D17" s="18">
        <v>-65381</v>
      </c>
      <c r="E17" s="18">
        <v>799</v>
      </c>
      <c r="H17" s="1"/>
      <c r="I17" s="1"/>
      <c r="J17" s="1"/>
    </row>
    <row r="18" spans="1:10" x14ac:dyDescent="0.35">
      <c r="B18" s="25"/>
      <c r="C18" s="1"/>
      <c r="D18" s="18"/>
      <c r="E18" s="18"/>
    </row>
    <row r="19" spans="1:10" x14ac:dyDescent="0.35">
      <c r="A19" s="12" t="s">
        <v>17</v>
      </c>
      <c r="B19" s="21"/>
      <c r="C19" s="18"/>
      <c r="D19" s="18"/>
      <c r="E19" s="18"/>
    </row>
    <row r="20" spans="1:10" x14ac:dyDescent="0.35">
      <c r="A20" s="6" t="s">
        <v>18</v>
      </c>
      <c r="B20" s="21">
        <v>8513</v>
      </c>
      <c r="C20" s="18">
        <v>6269.5</v>
      </c>
      <c r="D20" s="18">
        <v>2243.5</v>
      </c>
      <c r="E20" s="18">
        <v>36</v>
      </c>
      <c r="H20" s="1"/>
    </row>
    <row r="21" spans="1:10" x14ac:dyDescent="0.35">
      <c r="A21" s="6" t="s">
        <v>6</v>
      </c>
      <c r="B21" s="21">
        <v>6967</v>
      </c>
      <c r="C21" s="18">
        <v>5177.2</v>
      </c>
      <c r="D21" s="18">
        <v>1789.8000000000002</v>
      </c>
      <c r="E21" s="18">
        <v>35</v>
      </c>
    </row>
    <row r="22" spans="1:10" x14ac:dyDescent="0.35">
      <c r="A22" s="6" t="s">
        <v>7</v>
      </c>
      <c r="B22" s="21">
        <v>1546</v>
      </c>
      <c r="C22" s="18">
        <v>1092.3</v>
      </c>
      <c r="D22" s="18">
        <v>453.70000000000005</v>
      </c>
      <c r="E22" s="18">
        <v>42</v>
      </c>
    </row>
    <row r="23" spans="1:10" x14ac:dyDescent="0.35">
      <c r="A23" s="6" t="s">
        <v>19</v>
      </c>
      <c r="B23" s="21">
        <v>112</v>
      </c>
      <c r="C23" s="24">
        <v>117</v>
      </c>
      <c r="D23" s="18">
        <v>-5</v>
      </c>
      <c r="E23" s="18">
        <v>-4</v>
      </c>
    </row>
    <row r="24" spans="1:10" x14ac:dyDescent="0.35">
      <c r="B24" s="21"/>
      <c r="D24" s="18"/>
      <c r="E24" s="18"/>
    </row>
    <row r="25" spans="1:10" x14ac:dyDescent="0.35">
      <c r="A25" s="12" t="s">
        <v>20</v>
      </c>
      <c r="B25" s="13"/>
      <c r="C25" s="6"/>
      <c r="D25" s="18"/>
      <c r="E25" s="18"/>
    </row>
    <row r="26" spans="1:10" x14ac:dyDescent="0.35">
      <c r="A26" s="6" t="s">
        <v>21</v>
      </c>
      <c r="B26" s="21">
        <v>6512272</v>
      </c>
      <c r="C26" s="18">
        <v>6503272</v>
      </c>
      <c r="D26" s="18">
        <v>9000</v>
      </c>
      <c r="E26" s="18">
        <v>0</v>
      </c>
      <c r="H26" s="1"/>
      <c r="I26" s="1"/>
      <c r="J26" s="1"/>
    </row>
    <row r="27" spans="1:10" x14ac:dyDescent="0.35">
      <c r="A27" s="17" t="s">
        <v>22</v>
      </c>
      <c r="B27" s="26">
        <v>147</v>
      </c>
      <c r="C27" s="27">
        <v>185.6</v>
      </c>
      <c r="D27" s="29">
        <v>-38.599999999999994</v>
      </c>
      <c r="E27" s="18">
        <v>-21</v>
      </c>
    </row>
    <row r="28" spans="1:10" ht="29" x14ac:dyDescent="0.35">
      <c r="A28" s="17" t="s">
        <v>23</v>
      </c>
      <c r="B28" s="45">
        <v>957.3</v>
      </c>
      <c r="C28" s="28">
        <v>1207</v>
      </c>
      <c r="D28" s="28">
        <v>-249.70329920000006</v>
      </c>
      <c r="E28" s="18">
        <v>-21</v>
      </c>
    </row>
    <row r="29" spans="1:10" x14ac:dyDescent="0.35">
      <c r="A29" s="6" t="s">
        <v>24</v>
      </c>
      <c r="B29" s="26">
        <v>0.28000000000000003</v>
      </c>
      <c r="C29" s="6">
        <v>1.92</v>
      </c>
      <c r="D29" s="29">
        <v>-1.64</v>
      </c>
      <c r="E29" s="18">
        <v>-85</v>
      </c>
    </row>
    <row r="33" spans="2:2" x14ac:dyDescent="0.35">
      <c r="B33" s="43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zoomScaleNormal="100" workbookViewId="0"/>
  </sheetViews>
  <sheetFormatPr baseColWidth="10" defaultColWidth="11.453125" defaultRowHeight="14.5" x14ac:dyDescent="0.35"/>
  <cols>
    <col min="1" max="1" width="42.7265625" bestFit="1" customWidth="1"/>
    <col min="2" max="3" width="12.7265625" customWidth="1"/>
    <col min="4" max="4" width="4.81640625" customWidth="1"/>
    <col min="5" max="5" width="46.453125" bestFit="1" customWidth="1"/>
    <col min="6" max="7" width="12.7265625" customWidth="1"/>
  </cols>
  <sheetData>
    <row r="1" spans="1:10" ht="17" x14ac:dyDescent="0.4">
      <c r="A1" s="8" t="s">
        <v>25</v>
      </c>
      <c r="B1" s="1"/>
      <c r="C1" s="1"/>
      <c r="D1" s="1"/>
    </row>
    <row r="3" spans="1:10" x14ac:dyDescent="0.35">
      <c r="A3" s="4" t="s">
        <v>26</v>
      </c>
      <c r="B3" s="4"/>
      <c r="C3" s="4"/>
      <c r="D3" s="2"/>
      <c r="E3" s="4" t="s">
        <v>27</v>
      </c>
      <c r="F3" s="4"/>
      <c r="G3" s="4"/>
    </row>
    <row r="4" spans="1:10" x14ac:dyDescent="0.35">
      <c r="A4" s="5" t="s">
        <v>1</v>
      </c>
      <c r="B4" s="31">
        <v>45016</v>
      </c>
      <c r="C4" s="46">
        <v>44926</v>
      </c>
      <c r="D4" s="3"/>
      <c r="E4" s="5" t="s">
        <v>1</v>
      </c>
      <c r="F4" s="31">
        <v>45016</v>
      </c>
      <c r="G4" s="46">
        <v>44926</v>
      </c>
    </row>
    <row r="5" spans="1:10" x14ac:dyDescent="0.35">
      <c r="A5" s="4" t="s">
        <v>28</v>
      </c>
      <c r="B5" s="13"/>
      <c r="C5" s="6"/>
      <c r="E5" s="4" t="s">
        <v>13</v>
      </c>
      <c r="F5" s="13"/>
      <c r="G5" s="6"/>
    </row>
    <row r="6" spans="1:10" x14ac:dyDescent="0.35">
      <c r="A6" s="6" t="s">
        <v>29</v>
      </c>
      <c r="B6" s="21">
        <v>95820</v>
      </c>
      <c r="C6" s="18">
        <v>85814</v>
      </c>
      <c r="E6" s="6" t="s">
        <v>30</v>
      </c>
      <c r="F6" s="21">
        <v>6512</v>
      </c>
      <c r="G6" s="18">
        <v>6512</v>
      </c>
      <c r="I6" s="1"/>
    </row>
    <row r="7" spans="1:10" x14ac:dyDescent="0.35">
      <c r="A7" s="6" t="s">
        <v>31</v>
      </c>
      <c r="B7" s="21">
        <v>43412</v>
      </c>
      <c r="C7" s="18">
        <v>38877</v>
      </c>
      <c r="D7" s="1"/>
      <c r="E7" s="6" t="s">
        <v>32</v>
      </c>
      <c r="F7" s="21">
        <v>50288</v>
      </c>
      <c r="G7" s="18">
        <v>49867</v>
      </c>
    </row>
    <row r="8" spans="1:10" x14ac:dyDescent="0.35">
      <c r="A8" s="6" t="s">
        <v>33</v>
      </c>
      <c r="B8" s="21">
        <v>42903</v>
      </c>
      <c r="C8" s="18">
        <v>37308</v>
      </c>
      <c r="E8" s="6" t="s">
        <v>34</v>
      </c>
      <c r="F8" s="21">
        <v>157407</v>
      </c>
      <c r="G8" s="18">
        <v>155614</v>
      </c>
      <c r="I8" s="1"/>
    </row>
    <row r="9" spans="1:10" x14ac:dyDescent="0.35">
      <c r="A9" s="6" t="s">
        <v>35</v>
      </c>
      <c r="B9" s="21">
        <v>138897</v>
      </c>
      <c r="C9" s="18">
        <v>132007</v>
      </c>
      <c r="E9" s="6" t="s">
        <v>36</v>
      </c>
      <c r="F9" s="21">
        <v>-2431</v>
      </c>
      <c r="G9" s="18">
        <v>-1959</v>
      </c>
    </row>
    <row r="10" spans="1:10" x14ac:dyDescent="0.35">
      <c r="A10" s="6" t="s">
        <v>37</v>
      </c>
      <c r="B10" s="21">
        <v>2318</v>
      </c>
      <c r="C10" s="18">
        <v>2578</v>
      </c>
      <c r="E10" s="6" t="s">
        <v>38</v>
      </c>
      <c r="F10" s="21">
        <v>5126</v>
      </c>
      <c r="G10" s="18">
        <v>5147</v>
      </c>
    </row>
    <row r="11" spans="1:10" x14ac:dyDescent="0.35">
      <c r="A11" s="6" t="s">
        <v>39</v>
      </c>
      <c r="B11" s="21">
        <v>13643</v>
      </c>
      <c r="C11" s="18">
        <v>13525</v>
      </c>
      <c r="E11" s="6"/>
      <c r="F11" s="19">
        <v>216902</v>
      </c>
      <c r="G11" s="7">
        <v>215181</v>
      </c>
    </row>
    <row r="12" spans="1:10" x14ac:dyDescent="0.35">
      <c r="A12" s="6" t="s">
        <v>40</v>
      </c>
      <c r="B12" s="21">
        <v>1138</v>
      </c>
      <c r="C12" s="18">
        <v>718</v>
      </c>
      <c r="D12" s="1"/>
      <c r="E12" s="4" t="s">
        <v>41</v>
      </c>
      <c r="F12" s="21"/>
      <c r="G12" s="18"/>
      <c r="H12" s="1"/>
      <c r="I12" s="1"/>
      <c r="J12" s="1"/>
    </row>
    <row r="13" spans="1:10" x14ac:dyDescent="0.35">
      <c r="A13" s="6" t="s">
        <v>42</v>
      </c>
      <c r="B13" s="21">
        <v>7287</v>
      </c>
      <c r="C13" s="18">
        <v>5072</v>
      </c>
      <c r="E13" s="6" t="s">
        <v>43</v>
      </c>
      <c r="F13" s="21">
        <v>49321</v>
      </c>
      <c r="G13" s="18">
        <v>47502</v>
      </c>
      <c r="H13" s="1"/>
      <c r="J13" s="1"/>
    </row>
    <row r="14" spans="1:10" x14ac:dyDescent="0.35">
      <c r="A14" s="6"/>
      <c r="B14" s="19">
        <v>345418</v>
      </c>
      <c r="C14" s="7">
        <v>315899</v>
      </c>
      <c r="E14" s="6" t="s">
        <v>44</v>
      </c>
      <c r="F14" s="21">
        <v>3678</v>
      </c>
      <c r="G14" s="18">
        <v>2816</v>
      </c>
      <c r="H14" s="1"/>
      <c r="I14" s="1"/>
      <c r="J14" s="1"/>
    </row>
    <row r="15" spans="1:10" x14ac:dyDescent="0.35">
      <c r="A15" s="4" t="s">
        <v>45</v>
      </c>
      <c r="B15" s="21"/>
      <c r="C15" s="18"/>
      <c r="E15" s="6" t="s">
        <v>46</v>
      </c>
      <c r="F15" s="21">
        <v>4416</v>
      </c>
      <c r="G15" s="18">
        <v>4318</v>
      </c>
      <c r="H15" s="1"/>
    </row>
    <row r="16" spans="1:10" x14ac:dyDescent="0.35">
      <c r="A16" s="6" t="s">
        <v>47</v>
      </c>
      <c r="B16" s="21">
        <v>46171</v>
      </c>
      <c r="C16" s="18">
        <v>90897</v>
      </c>
      <c r="E16" s="37" t="s">
        <v>48</v>
      </c>
      <c r="F16" s="21">
        <v>117745</v>
      </c>
      <c r="G16" s="18">
        <v>114408</v>
      </c>
      <c r="H16" s="1"/>
    </row>
    <row r="17" spans="1:8" x14ac:dyDescent="0.35">
      <c r="A17" s="6" t="s">
        <v>49</v>
      </c>
      <c r="B17" s="21">
        <v>176125</v>
      </c>
      <c r="C17" s="18">
        <v>172250</v>
      </c>
      <c r="E17" s="6" t="s">
        <v>50</v>
      </c>
      <c r="F17" s="21">
        <v>13069</v>
      </c>
      <c r="G17" s="18">
        <v>12044</v>
      </c>
    </row>
    <row r="18" spans="1:8" x14ac:dyDescent="0.35">
      <c r="A18" s="6" t="s">
        <v>51</v>
      </c>
      <c r="B18" s="21">
        <v>79992</v>
      </c>
      <c r="C18" s="18">
        <v>54537</v>
      </c>
      <c r="E18" s="6"/>
      <c r="F18" s="19">
        <v>188229</v>
      </c>
      <c r="G18" s="7">
        <v>181088</v>
      </c>
    </row>
    <row r="19" spans="1:8" x14ac:dyDescent="0.35">
      <c r="A19" s="6" t="s">
        <v>52</v>
      </c>
      <c r="B19" s="21">
        <v>4004</v>
      </c>
      <c r="C19" s="18">
        <v>3330</v>
      </c>
      <c r="E19" s="4" t="s">
        <v>53</v>
      </c>
      <c r="F19" s="21"/>
      <c r="G19" s="18"/>
    </row>
    <row r="20" spans="1:8" x14ac:dyDescent="0.35">
      <c r="A20" s="6" t="s">
        <v>39</v>
      </c>
      <c r="B20" s="21">
        <v>232</v>
      </c>
      <c r="C20" s="18">
        <v>2957</v>
      </c>
      <c r="E20" s="6" t="s">
        <v>43</v>
      </c>
      <c r="F20" s="49">
        <f>69967+350+100</f>
        <v>70417</v>
      </c>
      <c r="G20" s="50">
        <v>58993</v>
      </c>
    </row>
    <row r="21" spans="1:8" x14ac:dyDescent="0.35">
      <c r="A21" s="6" t="s">
        <v>54</v>
      </c>
      <c r="B21" s="21">
        <v>16712</v>
      </c>
      <c r="C21" s="18">
        <v>15695</v>
      </c>
      <c r="E21" s="6" t="s">
        <v>55</v>
      </c>
      <c r="F21" s="49">
        <f>32815-350-100</f>
        <v>32365</v>
      </c>
      <c r="G21" s="50">
        <v>42333</v>
      </c>
      <c r="H21" s="1"/>
    </row>
    <row r="22" spans="1:8" x14ac:dyDescent="0.35">
      <c r="A22" s="4"/>
      <c r="B22" s="19">
        <v>323236</v>
      </c>
      <c r="C22" s="7">
        <v>339666</v>
      </c>
      <c r="E22" s="37" t="s">
        <v>56</v>
      </c>
      <c r="F22" s="49">
        <v>22379</v>
      </c>
      <c r="G22" s="50">
        <v>18349</v>
      </c>
      <c r="H22" s="1"/>
    </row>
    <row r="23" spans="1:8" x14ac:dyDescent="0.35">
      <c r="B23" s="25"/>
      <c r="C23" s="1"/>
      <c r="E23" s="37" t="s">
        <v>48</v>
      </c>
      <c r="F23" s="49">
        <v>26502</v>
      </c>
      <c r="G23" s="50">
        <v>23047</v>
      </c>
      <c r="H23" s="1"/>
    </row>
    <row r="24" spans="1:8" x14ac:dyDescent="0.35">
      <c r="B24" s="25"/>
      <c r="C24" s="1"/>
      <c r="E24" s="6" t="s">
        <v>57</v>
      </c>
      <c r="F24" s="49">
        <v>5647</v>
      </c>
      <c r="G24" s="50">
        <f>4937</f>
        <v>4937</v>
      </c>
      <c r="H24" s="1"/>
    </row>
    <row r="25" spans="1:8" x14ac:dyDescent="0.35">
      <c r="B25" s="25"/>
      <c r="C25" s="1"/>
      <c r="E25" s="6" t="s">
        <v>46</v>
      </c>
      <c r="F25" s="49">
        <v>7170</v>
      </c>
      <c r="G25" s="50">
        <v>7260</v>
      </c>
      <c r="H25" s="1"/>
    </row>
    <row r="26" spans="1:8" x14ac:dyDescent="0.35">
      <c r="B26" s="25"/>
      <c r="C26" s="1"/>
      <c r="E26" s="6" t="s">
        <v>116</v>
      </c>
      <c r="F26" s="49">
        <f>98861+182</f>
        <v>99043</v>
      </c>
      <c r="G26" s="50">
        <v>104377</v>
      </c>
      <c r="H26" s="1"/>
    </row>
    <row r="27" spans="1:8" x14ac:dyDescent="0.35">
      <c r="B27" s="25"/>
      <c r="C27" s="1"/>
      <c r="E27" s="6"/>
      <c r="F27" s="51">
        <f>SUM(F20:F26)</f>
        <v>263523</v>
      </c>
      <c r="G27" s="52">
        <f>SUM(G20:G26)</f>
        <v>259296</v>
      </c>
    </row>
    <row r="28" spans="1:8" x14ac:dyDescent="0.35">
      <c r="B28" s="25"/>
      <c r="C28" s="1"/>
      <c r="D28" s="2"/>
      <c r="F28" s="38"/>
      <c r="G28" s="9"/>
    </row>
    <row r="29" spans="1:8" x14ac:dyDescent="0.35">
      <c r="B29" s="25"/>
      <c r="C29" s="1"/>
      <c r="D29" s="2"/>
      <c r="F29" s="38"/>
      <c r="G29" s="9"/>
    </row>
    <row r="30" spans="1:8" s="2" customFormat="1" x14ac:dyDescent="0.35">
      <c r="A30"/>
      <c r="B30" s="25"/>
      <c r="C30" s="1"/>
      <c r="D30"/>
      <c r="E30"/>
      <c r="F30" s="38"/>
      <c r="G30" s="9"/>
    </row>
    <row r="31" spans="1:8" x14ac:dyDescent="0.35">
      <c r="B31" s="25"/>
      <c r="C31" s="1"/>
      <c r="F31" s="25"/>
      <c r="G31" s="1"/>
    </row>
    <row r="32" spans="1:8" x14ac:dyDescent="0.35">
      <c r="A32" s="4" t="s">
        <v>58</v>
      </c>
      <c r="B32" s="35">
        <v>668654</v>
      </c>
      <c r="C32" s="34">
        <v>655565</v>
      </c>
      <c r="E32" s="4" t="s">
        <v>59</v>
      </c>
      <c r="F32" s="35">
        <v>668654</v>
      </c>
      <c r="G32" s="34">
        <v>655565</v>
      </c>
    </row>
    <row r="34" spans="1:1" x14ac:dyDescent="0.35">
      <c r="A34" s="14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zoomScaleNormal="100" workbookViewId="0"/>
  </sheetViews>
  <sheetFormatPr baseColWidth="10" defaultColWidth="11.453125" defaultRowHeight="14.5" x14ac:dyDescent="0.35"/>
  <cols>
    <col min="1" max="1" width="68.36328125" bestFit="1" customWidth="1"/>
    <col min="2" max="4" width="12.7265625" customWidth="1"/>
    <col min="6" max="6" width="14.54296875" bestFit="1" customWidth="1"/>
  </cols>
  <sheetData>
    <row r="1" spans="1:6" s="2" customFormat="1" ht="17" x14ac:dyDescent="0.4">
      <c r="A1" s="8" t="s">
        <v>60</v>
      </c>
    </row>
    <row r="2" spans="1:6" s="2" customFormat="1" x14ac:dyDescent="0.35"/>
    <row r="3" spans="1:6" s="2" customFormat="1" x14ac:dyDescent="0.35">
      <c r="A3" s="5" t="s">
        <v>1</v>
      </c>
      <c r="B3" s="48" t="s">
        <v>115</v>
      </c>
      <c r="C3" s="5" t="s">
        <v>114</v>
      </c>
    </row>
    <row r="4" spans="1:6" x14ac:dyDescent="0.35">
      <c r="A4" s="6" t="s">
        <v>61</v>
      </c>
      <c r="B4" s="21">
        <v>276242</v>
      </c>
      <c r="C4" s="18">
        <v>209767</v>
      </c>
      <c r="E4" s="1"/>
    </row>
    <row r="5" spans="1:6" x14ac:dyDescent="0.35">
      <c r="A5" s="6" t="s">
        <v>62</v>
      </c>
      <c r="B5" s="21">
        <v>2934</v>
      </c>
      <c r="C5" s="18">
        <v>7123</v>
      </c>
    </row>
    <row r="6" spans="1:6" s="2" customFormat="1" x14ac:dyDescent="0.35">
      <c r="A6" s="6" t="s">
        <v>63</v>
      </c>
      <c r="B6" s="21">
        <v>819</v>
      </c>
      <c r="C6" s="32">
        <v>200</v>
      </c>
      <c r="F6" s="9"/>
    </row>
    <row r="7" spans="1:6" x14ac:dyDescent="0.35">
      <c r="A7" s="4" t="s">
        <v>64</v>
      </c>
      <c r="B7" s="19">
        <v>279995</v>
      </c>
      <c r="C7" s="7">
        <v>217090</v>
      </c>
    </row>
    <row r="8" spans="1:6" x14ac:dyDescent="0.35">
      <c r="A8" s="6" t="s">
        <v>65</v>
      </c>
      <c r="B8" s="21">
        <v>-39525</v>
      </c>
      <c r="C8" s="18">
        <v>-30442</v>
      </c>
      <c r="D8" s="1"/>
      <c r="E8" s="1"/>
    </row>
    <row r="9" spans="1:6" x14ac:dyDescent="0.35">
      <c r="A9" s="6" t="s">
        <v>66</v>
      </c>
      <c r="B9" s="21">
        <v>-192375</v>
      </c>
      <c r="C9" s="18">
        <v>-135223</v>
      </c>
    </row>
    <row r="10" spans="1:6" s="2" customFormat="1" x14ac:dyDescent="0.35">
      <c r="A10" s="6" t="s">
        <v>67</v>
      </c>
      <c r="B10" s="21">
        <v>-48</v>
      </c>
      <c r="C10" s="18">
        <v>0</v>
      </c>
    </row>
    <row r="11" spans="1:6" ht="29" x14ac:dyDescent="0.35">
      <c r="A11" s="17" t="s">
        <v>68</v>
      </c>
      <c r="B11" s="21">
        <v>-200</v>
      </c>
      <c r="C11" s="18">
        <v>-462</v>
      </c>
    </row>
    <row r="12" spans="1:6" s="2" customFormat="1" x14ac:dyDescent="0.35">
      <c r="A12" s="6" t="s">
        <v>69</v>
      </c>
      <c r="B12" s="21">
        <v>-29933</v>
      </c>
      <c r="C12" s="18">
        <v>-23084</v>
      </c>
      <c r="E12" s="1"/>
    </row>
    <row r="13" spans="1:6" x14ac:dyDescent="0.35">
      <c r="A13" s="4" t="s">
        <v>70</v>
      </c>
      <c r="B13" s="19">
        <v>17914</v>
      </c>
      <c r="C13" s="7">
        <v>27879</v>
      </c>
    </row>
    <row r="14" spans="1:6" x14ac:dyDescent="0.35">
      <c r="A14" s="6" t="s">
        <v>119</v>
      </c>
      <c r="B14" s="21">
        <v>-2965</v>
      </c>
      <c r="C14" s="18">
        <v>-2087</v>
      </c>
    </row>
    <row r="15" spans="1:6" x14ac:dyDescent="0.35">
      <c r="A15" s="6" t="s">
        <v>120</v>
      </c>
      <c r="B15" s="21">
        <v>-6298</v>
      </c>
      <c r="C15" s="18">
        <v>-5551</v>
      </c>
    </row>
    <row r="16" spans="1:6" s="2" customFormat="1" x14ac:dyDescent="0.35">
      <c r="A16" s="6" t="s">
        <v>121</v>
      </c>
      <c r="B16" s="21">
        <v>-2216</v>
      </c>
      <c r="C16" s="18">
        <v>-1378</v>
      </c>
    </row>
    <row r="17" spans="1:5" x14ac:dyDescent="0.35">
      <c r="A17" s="6" t="s">
        <v>122</v>
      </c>
      <c r="B17" s="21">
        <v>-1252</v>
      </c>
      <c r="C17" s="18">
        <v>-937</v>
      </c>
    </row>
    <row r="18" spans="1:5" s="2" customFormat="1" x14ac:dyDescent="0.35">
      <c r="A18" s="4" t="s">
        <v>72</v>
      </c>
      <c r="B18" s="19">
        <v>5183</v>
      </c>
      <c r="C18" s="7">
        <v>17926</v>
      </c>
      <c r="D18" s="9"/>
    </row>
    <row r="19" spans="1:5" x14ac:dyDescent="0.35">
      <c r="A19" s="6" t="s">
        <v>73</v>
      </c>
      <c r="B19" s="21">
        <v>-90</v>
      </c>
      <c r="C19" s="18">
        <v>-261</v>
      </c>
    </row>
    <row r="20" spans="1:5" x14ac:dyDescent="0.35">
      <c r="A20" s="6" t="s">
        <v>74</v>
      </c>
      <c r="B20" s="21">
        <v>452</v>
      </c>
      <c r="C20" s="18">
        <v>13</v>
      </c>
      <c r="E20" s="15"/>
    </row>
    <row r="21" spans="1:5" x14ac:dyDescent="0.35">
      <c r="A21" s="6" t="s">
        <v>75</v>
      </c>
      <c r="B21" s="21">
        <v>-1842</v>
      </c>
      <c r="C21" s="18">
        <v>-948</v>
      </c>
    </row>
    <row r="22" spans="1:5" s="2" customFormat="1" x14ac:dyDescent="0.35">
      <c r="A22" s="4" t="s">
        <v>76</v>
      </c>
      <c r="B22" s="19">
        <v>3703</v>
      </c>
      <c r="C22" s="7">
        <v>16730</v>
      </c>
    </row>
    <row r="23" spans="1:5" x14ac:dyDescent="0.35">
      <c r="A23" s="6" t="s">
        <v>77</v>
      </c>
      <c r="B23" s="21">
        <v>-1685</v>
      </c>
      <c r="C23" s="18">
        <v>-4204</v>
      </c>
    </row>
    <row r="24" spans="1:5" x14ac:dyDescent="0.35">
      <c r="A24" s="4" t="s">
        <v>78</v>
      </c>
      <c r="B24" s="19">
        <v>2018</v>
      </c>
      <c r="C24" s="7">
        <v>12526</v>
      </c>
    </row>
    <row r="25" spans="1:5" x14ac:dyDescent="0.35">
      <c r="A25" s="6" t="s">
        <v>79</v>
      </c>
      <c r="B25" s="21">
        <v>1793</v>
      </c>
      <c r="C25" s="18">
        <v>12463</v>
      </c>
    </row>
    <row r="26" spans="1:5" x14ac:dyDescent="0.35">
      <c r="A26" s="6" t="s">
        <v>80</v>
      </c>
      <c r="B26" s="21">
        <v>225</v>
      </c>
      <c r="C26" s="18">
        <v>63</v>
      </c>
    </row>
    <row r="27" spans="1:5" x14ac:dyDescent="0.35">
      <c r="A27" s="6" t="s">
        <v>81</v>
      </c>
      <c r="B27" s="21">
        <v>6512272</v>
      </c>
      <c r="C27" s="18">
        <v>6503272</v>
      </c>
    </row>
    <row r="28" spans="1:5" x14ac:dyDescent="0.35">
      <c r="A28" s="4" t="s">
        <v>82</v>
      </c>
      <c r="B28" s="39">
        <v>0.28000000000000003</v>
      </c>
      <c r="C28" s="40">
        <v>1.92</v>
      </c>
    </row>
    <row r="29" spans="1:5" x14ac:dyDescent="0.35">
      <c r="A29" s="4" t="s">
        <v>83</v>
      </c>
      <c r="B29" s="20">
        <v>0.27</v>
      </c>
      <c r="C29" s="44">
        <v>1.91</v>
      </c>
    </row>
    <row r="31" spans="1:5" s="2" customFormat="1" x14ac:dyDescent="0.35">
      <c r="A31"/>
      <c r="B31"/>
      <c r="C31"/>
    </row>
    <row r="32" spans="1:5" ht="17" x14ac:dyDescent="0.4">
      <c r="A32" s="8" t="s">
        <v>84</v>
      </c>
    </row>
    <row r="34" spans="1:3" x14ac:dyDescent="0.35">
      <c r="A34" s="5" t="s">
        <v>1</v>
      </c>
      <c r="B34" s="48" t="s">
        <v>115</v>
      </c>
      <c r="C34" s="5" t="s">
        <v>114</v>
      </c>
    </row>
    <row r="35" spans="1:3" x14ac:dyDescent="0.35">
      <c r="A35" s="6" t="s">
        <v>10</v>
      </c>
      <c r="B35" s="21">
        <v>2018</v>
      </c>
      <c r="C35" s="18">
        <v>12526</v>
      </c>
    </row>
    <row r="36" spans="1:3" ht="29" x14ac:dyDescent="0.35">
      <c r="A36" s="41" t="s">
        <v>85</v>
      </c>
      <c r="B36" s="19"/>
      <c r="C36" s="7"/>
    </row>
    <row r="37" spans="1:3" x14ac:dyDescent="0.35">
      <c r="A37" s="42" t="s">
        <v>86</v>
      </c>
      <c r="B37" s="21">
        <v>-428</v>
      </c>
      <c r="C37" s="18">
        <v>-163</v>
      </c>
    </row>
    <row r="38" spans="1:3" x14ac:dyDescent="0.35">
      <c r="A38" s="12" t="s">
        <v>87</v>
      </c>
      <c r="B38" s="36">
        <v>-428</v>
      </c>
      <c r="C38" s="30">
        <v>-163</v>
      </c>
    </row>
    <row r="39" spans="1:3" x14ac:dyDescent="0.35">
      <c r="A39" s="4" t="s">
        <v>88</v>
      </c>
      <c r="B39" s="19">
        <v>1590</v>
      </c>
      <c r="C39" s="30">
        <v>12363</v>
      </c>
    </row>
    <row r="40" spans="1:3" x14ac:dyDescent="0.35">
      <c r="A40" s="6" t="s">
        <v>79</v>
      </c>
      <c r="B40" s="21">
        <v>1321</v>
      </c>
      <c r="C40" s="18">
        <v>12303</v>
      </c>
    </row>
    <row r="41" spans="1:3" x14ac:dyDescent="0.35">
      <c r="A41" s="6" t="s">
        <v>80</v>
      </c>
      <c r="B41" s="21">
        <v>269</v>
      </c>
      <c r="C41" s="18">
        <v>60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1"/>
  <sheetViews>
    <sheetView zoomScaleNormal="100" workbookViewId="0"/>
  </sheetViews>
  <sheetFormatPr baseColWidth="10" defaultColWidth="11.453125" defaultRowHeight="14.5" x14ac:dyDescent="0.35"/>
  <cols>
    <col min="1" max="1" width="73.81640625" bestFit="1" customWidth="1"/>
    <col min="2" max="3" width="12.7265625" customWidth="1"/>
  </cols>
  <sheetData>
    <row r="1" spans="1:3" s="2" customFormat="1" ht="17" x14ac:dyDescent="0.4">
      <c r="A1" s="8" t="s">
        <v>118</v>
      </c>
    </row>
    <row r="2" spans="1:3" s="2" customFormat="1" x14ac:dyDescent="0.35"/>
    <row r="3" spans="1:3" s="2" customFormat="1" x14ac:dyDescent="0.35">
      <c r="A3" s="5" t="s">
        <v>1</v>
      </c>
      <c r="B3" s="48" t="s">
        <v>115</v>
      </c>
      <c r="C3" s="5" t="s">
        <v>114</v>
      </c>
    </row>
    <row r="4" spans="1:3" s="2" customFormat="1" x14ac:dyDescent="0.35">
      <c r="A4" s="4" t="s">
        <v>89</v>
      </c>
      <c r="B4" s="19">
        <v>3703</v>
      </c>
      <c r="C4" s="7">
        <v>16730</v>
      </c>
    </row>
    <row r="5" spans="1:3" x14ac:dyDescent="0.35">
      <c r="A5" s="6" t="s">
        <v>90</v>
      </c>
      <c r="B5" s="21">
        <v>1390</v>
      </c>
      <c r="C5" s="18">
        <v>935</v>
      </c>
    </row>
    <row r="6" spans="1:3" x14ac:dyDescent="0.35">
      <c r="A6" s="6" t="s">
        <v>71</v>
      </c>
      <c r="B6" s="21">
        <v>12731</v>
      </c>
      <c r="C6" s="1">
        <v>9953</v>
      </c>
    </row>
    <row r="7" spans="1:3" x14ac:dyDescent="0.35">
      <c r="A7" s="6" t="s">
        <v>73</v>
      </c>
      <c r="B7" s="21">
        <v>90</v>
      </c>
      <c r="C7" s="18">
        <v>261</v>
      </c>
    </row>
    <row r="8" spans="1:3" x14ac:dyDescent="0.35">
      <c r="A8" s="6" t="s">
        <v>91</v>
      </c>
      <c r="B8" s="21">
        <v>737</v>
      </c>
      <c r="C8" s="18">
        <v>-4192</v>
      </c>
    </row>
    <row r="9" spans="1:3" x14ac:dyDescent="0.35">
      <c r="A9" s="6" t="s">
        <v>92</v>
      </c>
      <c r="B9" s="21">
        <v>-8</v>
      </c>
      <c r="C9" s="18">
        <v>55</v>
      </c>
    </row>
    <row r="10" spans="1:3" x14ac:dyDescent="0.35">
      <c r="A10" s="6" t="s">
        <v>93</v>
      </c>
      <c r="B10" s="21">
        <v>-99</v>
      </c>
      <c r="C10" s="18">
        <v>-1053</v>
      </c>
    </row>
    <row r="11" spans="1:3" x14ac:dyDescent="0.35">
      <c r="A11" s="6" t="s">
        <v>94</v>
      </c>
      <c r="B11" s="21">
        <v>-4837</v>
      </c>
      <c r="C11" s="18">
        <v>-4098</v>
      </c>
    </row>
    <row r="12" spans="1:3" x14ac:dyDescent="0.35">
      <c r="A12" s="6" t="s">
        <v>95</v>
      </c>
      <c r="B12" s="21">
        <v>-41083</v>
      </c>
      <c r="C12" s="18">
        <v>-44761</v>
      </c>
    </row>
    <row r="13" spans="1:3" s="2" customFormat="1" x14ac:dyDescent="0.35">
      <c r="A13" s="4" t="s">
        <v>96</v>
      </c>
      <c r="B13" s="19">
        <v>-27376</v>
      </c>
      <c r="C13" s="7">
        <v>-26170</v>
      </c>
    </row>
    <row r="14" spans="1:3" x14ac:dyDescent="0.35">
      <c r="A14" s="6" t="s">
        <v>97</v>
      </c>
      <c r="B14" s="21">
        <v>3561</v>
      </c>
      <c r="C14" s="32">
        <v>1008</v>
      </c>
    </row>
    <row r="15" spans="1:3" s="2" customFormat="1" x14ac:dyDescent="0.35">
      <c r="A15" s="6" t="s">
        <v>98</v>
      </c>
      <c r="B15" s="21">
        <v>0</v>
      </c>
      <c r="C15" s="32">
        <v>-14</v>
      </c>
    </row>
    <row r="16" spans="1:3" x14ac:dyDescent="0.35">
      <c r="A16" s="6" t="s">
        <v>99</v>
      </c>
      <c r="B16" s="21">
        <v>-8245</v>
      </c>
      <c r="C16" s="18">
        <v>-4573</v>
      </c>
    </row>
    <row r="17" spans="1:3" x14ac:dyDescent="0.35">
      <c r="A17" s="6" t="s">
        <v>100</v>
      </c>
      <c r="B17" s="21">
        <v>-1054</v>
      </c>
      <c r="C17" s="18">
        <v>-354</v>
      </c>
    </row>
    <row r="18" spans="1:3" ht="15.75" customHeight="1" x14ac:dyDescent="0.35">
      <c r="A18" s="6" t="s">
        <v>101</v>
      </c>
      <c r="B18" s="21">
        <v>-714</v>
      </c>
      <c r="C18" s="18">
        <v>-4216</v>
      </c>
    </row>
    <row r="19" spans="1:3" ht="15.75" customHeight="1" x14ac:dyDescent="0.35">
      <c r="A19" s="53" t="s">
        <v>117</v>
      </c>
      <c r="B19" s="21">
        <v>-10059</v>
      </c>
      <c r="C19" s="18">
        <v>299</v>
      </c>
    </row>
    <row r="20" spans="1:3" ht="15.75" customHeight="1" x14ac:dyDescent="0.35">
      <c r="A20" s="6" t="s">
        <v>102</v>
      </c>
      <c r="B20" s="21">
        <v>0</v>
      </c>
      <c r="C20" s="18">
        <v>141</v>
      </c>
    </row>
    <row r="21" spans="1:3" ht="15.75" customHeight="1" x14ac:dyDescent="0.35">
      <c r="A21" s="6" t="s">
        <v>103</v>
      </c>
      <c r="B21" s="21">
        <v>21</v>
      </c>
      <c r="C21" s="18">
        <v>13</v>
      </c>
    </row>
    <row r="22" spans="1:3" x14ac:dyDescent="0.35">
      <c r="A22" s="4" t="s">
        <v>104</v>
      </c>
      <c r="B22" s="19">
        <v>-16490</v>
      </c>
      <c r="C22" s="7">
        <v>-7696</v>
      </c>
    </row>
    <row r="23" spans="1:3" s="2" customFormat="1" x14ac:dyDescent="0.35">
      <c r="A23" s="6" t="s">
        <v>105</v>
      </c>
      <c r="B23" s="21">
        <v>10048</v>
      </c>
      <c r="C23" s="18">
        <v>36</v>
      </c>
    </row>
    <row r="24" spans="1:3" x14ac:dyDescent="0.35">
      <c r="A24" s="6" t="s">
        <v>106</v>
      </c>
      <c r="B24" s="21">
        <v>-3199</v>
      </c>
      <c r="C24" s="18">
        <v>-3364</v>
      </c>
    </row>
    <row r="25" spans="1:3" x14ac:dyDescent="0.35">
      <c r="A25" s="6" t="s">
        <v>107</v>
      </c>
      <c r="B25" s="21">
        <v>-6218</v>
      </c>
      <c r="C25" s="18">
        <v>-4732</v>
      </c>
    </row>
    <row r="26" spans="1:3" x14ac:dyDescent="0.35">
      <c r="A26" s="6" t="s">
        <v>108</v>
      </c>
      <c r="B26" s="21">
        <v>-1450</v>
      </c>
      <c r="C26" s="18">
        <v>-741</v>
      </c>
    </row>
    <row r="27" spans="1:3" ht="15" thickBot="1" x14ac:dyDescent="0.4">
      <c r="A27" s="4" t="s">
        <v>109</v>
      </c>
      <c r="B27" s="19">
        <v>-819</v>
      </c>
      <c r="C27" s="7">
        <v>-8801</v>
      </c>
    </row>
    <row r="28" spans="1:3" ht="15" customHeight="1" x14ac:dyDescent="0.35">
      <c r="A28" s="47" t="s">
        <v>110</v>
      </c>
      <c r="B28" s="21">
        <v>-41</v>
      </c>
      <c r="C28" s="18">
        <v>-307</v>
      </c>
    </row>
    <row r="29" spans="1:3" x14ac:dyDescent="0.35">
      <c r="A29" s="33" t="s">
        <v>111</v>
      </c>
      <c r="B29" s="19">
        <v>-44726</v>
      </c>
      <c r="C29" s="7">
        <v>-42974</v>
      </c>
    </row>
    <row r="30" spans="1:3" ht="29" x14ac:dyDescent="0.35">
      <c r="A30" s="17" t="s">
        <v>112</v>
      </c>
      <c r="B30" s="21">
        <v>90897</v>
      </c>
      <c r="C30" s="18">
        <v>109922</v>
      </c>
    </row>
    <row r="31" spans="1:3" ht="29" x14ac:dyDescent="0.35">
      <c r="A31" s="17" t="s">
        <v>113</v>
      </c>
      <c r="B31" s="21">
        <v>46171</v>
      </c>
      <c r="C31" s="18">
        <v>66948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EA3440C87EEC4FAC236B3693082D4F" ma:contentTypeVersion="2" ma:contentTypeDescription="Ein neues Dokument erstellen." ma:contentTypeScope="" ma:versionID="89c0af16985c06e784ceee58da320953">
  <xsd:schema xmlns:xsd="http://www.w3.org/2001/XMLSchema" xmlns:xs="http://www.w3.org/2001/XMLSchema" xmlns:p="http://schemas.microsoft.com/office/2006/metadata/properties" xmlns:ns2="268e2e7a-f8a6-4d8d-8318-ce9bbe9f0226" targetNamespace="http://schemas.microsoft.com/office/2006/metadata/properties" ma:root="true" ma:fieldsID="7bb57a7475b984131a67514383de1d10" ns2:_="">
    <xsd:import namespace="268e2e7a-f8a6-4d8d-8318-ce9bbe9f02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e2e7a-f8a6-4d8d-8318-ce9bbe9f02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56F3B-48FD-4BE7-B59F-F89B02053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EC8567-0415-40FF-8CE7-DBBD21C6AF74}"/>
</file>

<file path=customXml/itemProps3.xml><?xml version="1.0" encoding="utf-8"?>
<ds:datastoreItem xmlns:ds="http://schemas.openxmlformats.org/officeDocument/2006/customXml" ds:itemID="{D4402CA4-B011-4A39-8C6F-51FB5E67F706}">
  <ds:schemaRefs>
    <ds:schemaRef ds:uri="http://schemas.microsoft.com/office/2006/metadata/properties"/>
    <ds:schemaRef ds:uri="http://schemas.microsoft.com/office/infopath/2007/PartnerControls"/>
    <ds:schemaRef ds:uri="b8d87fc2-1846-45f5-b646-83e845bc5d13"/>
    <ds:schemaRef ds:uri="8f56a33a-c699-4442-940a-7c6d780047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Kennzahlen</vt:lpstr>
      <vt:lpstr>Bilanz</vt:lpstr>
      <vt:lpstr>GuV</vt:lpstr>
      <vt:lpstr>Cashflow</vt:lpstr>
      <vt:lpstr>Bilanz!Druckbereich</vt:lpstr>
      <vt:lpstr>Cashflow!Druckbereich</vt:lpstr>
      <vt:lpstr>GuV!Druckbereich</vt:lpstr>
      <vt:lpstr>Kennzahlen!Druckbereich</vt:lpstr>
    </vt:vector>
  </TitlesOfParts>
  <Manager/>
  <Company>adesso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moellmann</dc:creator>
  <cp:keywords/>
  <dc:description/>
  <cp:lastModifiedBy>Martin Möllmann</cp:lastModifiedBy>
  <cp:revision/>
  <dcterms:created xsi:type="dcterms:W3CDTF">2010-07-12T10:08:47Z</dcterms:created>
  <dcterms:modified xsi:type="dcterms:W3CDTF">2023-05-12T13:28:01Z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0x010100F0EA3440C87EEC4FAC236B3693082D4F</vt:lpwstr>
  </property>
  <property fmtid="{D5CDD505-2E9C-101B-9397-08002B2CF9AE}" pid="3" name="MediaServiceImageTags">
    <vt:lpwstr/>
  </property>
</Properties>
</file>